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8_Marketing_Vertrieb\Marketing\Extrusion-Training\28_Extruion_Temperaturprofil\"/>
    </mc:Choice>
  </mc:AlternateContent>
  <bookViews>
    <workbookView xWindow="0" yWindow="0" windowWidth="25200" windowHeight="11025"/>
  </bookViews>
  <sheets>
    <sheet name="Zonentemperaturen" sheetId="3" r:id="rId1"/>
    <sheet name="Materialdate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3" l="1"/>
  <c r="H7" i="3"/>
  <c r="H6" i="3"/>
  <c r="H5" i="3"/>
  <c r="H4" i="3"/>
  <c r="E5" i="3" l="1"/>
  <c r="D5" i="3"/>
  <c r="D12" i="3" l="1"/>
  <c r="C12" i="3"/>
  <c r="C6" i="3"/>
  <c r="D6" i="3"/>
  <c r="D7" i="3"/>
  <c r="C7" i="3"/>
  <c r="E6" i="3" l="1"/>
  <c r="E12" i="3"/>
  <c r="E7" i="3" l="1"/>
  <c r="C11" i="3" l="1"/>
  <c r="C8" i="3" l="1"/>
  <c r="C9" i="3"/>
  <c r="C10" i="3" s="1"/>
  <c r="D11" i="3"/>
  <c r="D8" i="3" s="1"/>
  <c r="E8" i="3" s="1"/>
  <c r="E11" i="3" l="1"/>
  <c r="D9" i="3"/>
  <c r="E9" i="3" l="1"/>
  <c r="D10" i="3"/>
  <c r="E10" i="3" s="1"/>
</calcChain>
</file>

<file path=xl/sharedStrings.xml><?xml version="1.0" encoding="utf-8"?>
<sst xmlns="http://schemas.openxmlformats.org/spreadsheetml/2006/main" count="80" uniqueCount="60">
  <si>
    <t>Zone</t>
  </si>
  <si>
    <t>Temperatur [°C]</t>
  </si>
  <si>
    <t>Zone 1</t>
  </si>
  <si>
    <t>Zone 2</t>
  </si>
  <si>
    <t>Zone 3</t>
  </si>
  <si>
    <t>Zone 4</t>
  </si>
  <si>
    <t>Zone 5</t>
  </si>
  <si>
    <t>Zone 6</t>
  </si>
  <si>
    <t>Glasübergangstemperatur:</t>
  </si>
  <si>
    <t>Erweichungstemperatur:</t>
  </si>
  <si>
    <t>Gefüge:</t>
  </si>
  <si>
    <t>PVC</t>
  </si>
  <si>
    <t>Gefüge</t>
  </si>
  <si>
    <t>Teilkristallin</t>
  </si>
  <si>
    <t>Amorph</t>
  </si>
  <si>
    <t>Einzugszone</t>
  </si>
  <si>
    <t>Kristallitschmelztemperatur</t>
  </si>
  <si>
    <t>untere Temperatur</t>
  </si>
  <si>
    <t>obere Temperatur</t>
  </si>
  <si>
    <t>mittlere Temperatur</t>
  </si>
  <si>
    <t>Starttemperatur</t>
  </si>
  <si>
    <t>Material</t>
  </si>
  <si>
    <t>Profilform</t>
  </si>
  <si>
    <t>peak</t>
  </si>
  <si>
    <t>konstant</t>
  </si>
  <si>
    <t>steigend</t>
  </si>
  <si>
    <t>Einzugszone Parameter min</t>
  </si>
  <si>
    <t>Einzugszone Parameter max</t>
  </si>
  <si>
    <t>Hinweis: signifikant unterhalb Erweichungstemperatur</t>
  </si>
  <si>
    <t>Hinweis: oberhalb Erweichungstemperatur/Kristallitschmelztemperatur</t>
  </si>
  <si>
    <t>Zone 1 Parameter min</t>
  </si>
  <si>
    <t>Zone 1 Parameter max</t>
  </si>
  <si>
    <t>Zone 5 - Offset min</t>
  </si>
  <si>
    <t>Zone 5 - Offset max</t>
  </si>
  <si>
    <t>Verarbeitungstemperatur Soll</t>
  </si>
  <si>
    <t>Zone 6 - Offset negativ</t>
  </si>
  <si>
    <t>Zone 6 - Offset positiv</t>
  </si>
  <si>
    <t>Peak: Massetemperatur muss unterhalb der Temperatur liegen bei</t>
  </si>
  <si>
    <t>der das Material geschädigt wird</t>
  </si>
  <si>
    <t>Negativer Offset zur Solltemperatur</t>
  </si>
  <si>
    <t>Positiver Offset zur Solltemperatur</t>
  </si>
  <si>
    <t>PE-HD 3</t>
  </si>
  <si>
    <t>PP 1</t>
  </si>
  <si>
    <t>PP 2</t>
  </si>
  <si>
    <t>PP 3</t>
  </si>
  <si>
    <t>PBT</t>
  </si>
  <si>
    <t>PC</t>
  </si>
  <si>
    <t>PEEK</t>
  </si>
  <si>
    <t>ABS</t>
  </si>
  <si>
    <t>PA 6</t>
  </si>
  <si>
    <t>T Kristallit</t>
  </si>
  <si>
    <t>T Glas</t>
  </si>
  <si>
    <t>T Erweichung</t>
  </si>
  <si>
    <t>T Verarbeitung</t>
  </si>
  <si>
    <t>amorph</t>
  </si>
  <si>
    <t>Quelle der Materialdaten: WIS Kunststoffe</t>
  </si>
  <si>
    <t>PE-HD 1</t>
  </si>
  <si>
    <t>PE-HD 2</t>
  </si>
  <si>
    <t>Material bitte auswählen!</t>
  </si>
  <si>
    <t>Verlauf bitte auswählen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</si>
</sst>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&quot; °C&quot;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0" fillId="2" borderId="0" xfId="0" applyFill="1"/>
    <xf numFmtId="0" fontId="0" fillId="5" borderId="0" xfId="0" applyFill="1"/>
    <xf numFmtId="0" fontId="0" fillId="2" borderId="0" xfId="0" applyFill="1" applyAlignment="1">
      <alignment horizontal="right"/>
    </xf>
    <xf numFmtId="9" fontId="0" fillId="2" borderId="0" xfId="1" applyFont="1" applyFill="1"/>
    <xf numFmtId="0" fontId="0" fillId="0" borderId="0" xfId="0" applyFill="1"/>
    <xf numFmtId="9" fontId="0" fillId="0" borderId="0" xfId="1" applyFont="1" applyFill="1"/>
    <xf numFmtId="0" fontId="1" fillId="4" borderId="0" xfId="0" applyFont="1" applyFill="1" applyAlignment="1">
      <alignment textRotation="45"/>
    </xf>
    <xf numFmtId="164" fontId="3" fillId="2" borderId="0" xfId="0" applyNumberFormat="1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5" fontId="0" fillId="2" borderId="0" xfId="1" applyNumberFormat="1" applyFont="1" applyFill="1"/>
    <xf numFmtId="165" fontId="0" fillId="2" borderId="0" xfId="0" applyNumberFormat="1" applyFill="1"/>
    <xf numFmtId="0" fontId="0" fillId="3" borderId="0" xfId="0" applyFill="1" applyAlignment="1">
      <alignment horizontal="center"/>
    </xf>
    <xf numFmtId="0" fontId="0" fillId="2" borderId="0" xfId="0" applyNumberFormat="1" applyFill="1"/>
    <xf numFmtId="0" fontId="4" fillId="6" borderId="0" xfId="0" applyFont="1" applyFill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Zonentemperaturen Verlauf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Zonentemperaturen!$C$4</c:f>
              <c:strCache>
                <c:ptCount val="1"/>
                <c:pt idx="0">
                  <c:v>untere Temperatur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Zonentemperaturen!$B$5:$B$12</c:f>
              <c:strCache>
                <c:ptCount val="8"/>
                <c:pt idx="0">
                  <c:v>Starttemperatur</c:v>
                </c:pt>
                <c:pt idx="1">
                  <c:v>Einzugszone</c:v>
                </c:pt>
                <c:pt idx="2">
                  <c:v>Zone 1</c:v>
                </c:pt>
                <c:pt idx="3">
                  <c:v>Zone 2</c:v>
                </c:pt>
                <c:pt idx="4">
                  <c:v>Zone 3</c:v>
                </c:pt>
                <c:pt idx="5">
                  <c:v>Zone 4</c:v>
                </c:pt>
                <c:pt idx="6">
                  <c:v>Zone 5</c:v>
                </c:pt>
                <c:pt idx="7">
                  <c:v>Zone 6</c:v>
                </c:pt>
              </c:strCache>
            </c:strRef>
          </c:cat>
          <c:val>
            <c:numRef>
              <c:f>Zonentemperaturen!$C$5:$C$12</c:f>
              <c:numCache>
                <c:formatCode>#,###" °C"</c:formatCode>
                <c:ptCount val="8"/>
                <c:pt idx="0">
                  <c:v>20</c:v>
                </c:pt>
                <c:pt idx="1">
                  <c:v>150</c:v>
                </c:pt>
                <c:pt idx="2">
                  <c:v>300</c:v>
                </c:pt>
                <c:pt idx="3">
                  <c:v>319.76249999999999</c:v>
                </c:pt>
                <c:pt idx="4">
                  <c:v>339.52499999999998</c:v>
                </c:pt>
                <c:pt idx="5">
                  <c:v>359.28749999999997</c:v>
                </c:pt>
                <c:pt idx="6">
                  <c:v>379.05</c:v>
                </c:pt>
                <c:pt idx="7">
                  <c:v>361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Zonentemperaturen!$D$4</c:f>
              <c:strCache>
                <c:ptCount val="1"/>
                <c:pt idx="0">
                  <c:v>obere Temperatur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Zonentemperaturen!$B$5:$B$12</c:f>
              <c:strCache>
                <c:ptCount val="8"/>
                <c:pt idx="0">
                  <c:v>Starttemperatur</c:v>
                </c:pt>
                <c:pt idx="1">
                  <c:v>Einzugszone</c:v>
                </c:pt>
                <c:pt idx="2">
                  <c:v>Zone 1</c:v>
                </c:pt>
                <c:pt idx="3">
                  <c:v>Zone 2</c:v>
                </c:pt>
                <c:pt idx="4">
                  <c:v>Zone 3</c:v>
                </c:pt>
                <c:pt idx="5">
                  <c:v>Zone 4</c:v>
                </c:pt>
                <c:pt idx="6">
                  <c:v>Zone 5</c:v>
                </c:pt>
                <c:pt idx="7">
                  <c:v>Zone 6</c:v>
                </c:pt>
              </c:strCache>
            </c:strRef>
          </c:cat>
          <c:val>
            <c:numRef>
              <c:f>Zonentemperaturen!$D$5:$D$12</c:f>
              <c:numCache>
                <c:formatCode>#,###" °C"</c:formatCode>
                <c:ptCount val="8"/>
                <c:pt idx="0">
                  <c:v>20</c:v>
                </c:pt>
                <c:pt idx="1">
                  <c:v>270</c:v>
                </c:pt>
                <c:pt idx="2">
                  <c:v>450</c:v>
                </c:pt>
                <c:pt idx="3">
                  <c:v>447.22500000000002</c:v>
                </c:pt>
                <c:pt idx="4">
                  <c:v>444.45000000000005</c:v>
                </c:pt>
                <c:pt idx="5">
                  <c:v>441.67500000000007</c:v>
                </c:pt>
                <c:pt idx="6">
                  <c:v>438.9</c:v>
                </c:pt>
                <c:pt idx="7">
                  <c:v>399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Zonentemperaturen!$E$4</c:f>
              <c:strCache>
                <c:ptCount val="1"/>
                <c:pt idx="0">
                  <c:v>mittlere Temperatur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2"/>
              <c:layout>
                <c:manualLayout>
                  <c:x val="0"/>
                  <c:y val="-7.4801275980191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Zonentemperaturen!$B$5:$B$12</c:f>
              <c:strCache>
                <c:ptCount val="8"/>
                <c:pt idx="0">
                  <c:v>Starttemperatur</c:v>
                </c:pt>
                <c:pt idx="1">
                  <c:v>Einzugszone</c:v>
                </c:pt>
                <c:pt idx="2">
                  <c:v>Zone 1</c:v>
                </c:pt>
                <c:pt idx="3">
                  <c:v>Zone 2</c:v>
                </c:pt>
                <c:pt idx="4">
                  <c:v>Zone 3</c:v>
                </c:pt>
                <c:pt idx="5">
                  <c:v>Zone 4</c:v>
                </c:pt>
                <c:pt idx="6">
                  <c:v>Zone 5</c:v>
                </c:pt>
                <c:pt idx="7">
                  <c:v>Zone 6</c:v>
                </c:pt>
              </c:strCache>
            </c:strRef>
          </c:cat>
          <c:val>
            <c:numRef>
              <c:f>Zonentemperaturen!$E$5:$E$12</c:f>
              <c:numCache>
                <c:formatCode>#,###" °C"</c:formatCode>
                <c:ptCount val="8"/>
                <c:pt idx="0">
                  <c:v>20</c:v>
                </c:pt>
                <c:pt idx="1">
                  <c:v>210</c:v>
                </c:pt>
                <c:pt idx="2">
                  <c:v>375</c:v>
                </c:pt>
                <c:pt idx="3">
                  <c:v>383.49374999999998</c:v>
                </c:pt>
                <c:pt idx="4">
                  <c:v>391.98750000000001</c:v>
                </c:pt>
                <c:pt idx="5">
                  <c:v>400.48125000000005</c:v>
                </c:pt>
                <c:pt idx="6">
                  <c:v>408.97500000000002</c:v>
                </c:pt>
                <c:pt idx="7">
                  <c:v>380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502536"/>
        <c:axId val="451497832"/>
      </c:lineChart>
      <c:catAx>
        <c:axId val="451502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1497832"/>
        <c:crosses val="autoZero"/>
        <c:auto val="1"/>
        <c:lblAlgn val="ctr"/>
        <c:lblOffset val="100"/>
        <c:noMultiLvlLbl val="0"/>
      </c:catAx>
      <c:valAx>
        <c:axId val="451497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#&quot; °C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51502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7729961174208064E-2"/>
          <c:y val="0.91444559885783749"/>
          <c:w val="0.92044381549080556"/>
          <c:h val="6.31140183481051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9525</xdr:rowOff>
    </xdr:from>
    <xdr:to>
      <xdr:col>5</xdr:col>
      <xdr:colOff>0</xdr:colOff>
      <xdr:row>31</xdr:row>
      <xdr:rowOff>152401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430039</xdr:colOff>
      <xdr:row>26</xdr:row>
      <xdr:rowOff>142875</xdr:rowOff>
    </xdr:from>
    <xdr:to>
      <xdr:col>9</xdr:col>
      <xdr:colOff>401959</xdr:colOff>
      <xdr:row>31</xdr:row>
      <xdr:rowOff>19050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7964" y="5191125"/>
          <a:ext cx="3400920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104775</xdr:colOff>
      <xdr:row>22</xdr:row>
      <xdr:rowOff>95250</xdr:rowOff>
    </xdr:from>
    <xdr:to>
      <xdr:col>19</xdr:col>
      <xdr:colOff>457695</xdr:colOff>
      <xdr:row>26</xdr:row>
      <xdr:rowOff>161925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1525" y="5419725"/>
          <a:ext cx="3400920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1"/>
  <sheetViews>
    <sheetView tabSelected="1" workbookViewId="0">
      <selection activeCell="G27" sqref="G27"/>
    </sheetView>
  </sheetViews>
  <sheetFormatPr baseColWidth="10" defaultRowHeight="15" x14ac:dyDescent="0.25"/>
  <cols>
    <col min="2" max="2" width="16.140625" customWidth="1"/>
    <col min="3" max="3" width="24" customWidth="1"/>
    <col min="4" max="4" width="25.28515625" customWidth="1"/>
    <col min="5" max="5" width="23" customWidth="1"/>
    <col min="7" max="7" width="39.7109375" customWidth="1"/>
    <col min="8" max="8" width="17.28515625" customWidth="1"/>
    <col min="9" max="9" width="34.140625" customWidth="1"/>
  </cols>
  <sheetData>
    <row r="3" spans="2:9" ht="18.75" x14ac:dyDescent="0.25">
      <c r="B3" s="1"/>
      <c r="C3" s="17" t="s">
        <v>1</v>
      </c>
      <c r="D3" s="17"/>
      <c r="E3" s="1"/>
      <c r="G3" s="2" t="s">
        <v>21</v>
      </c>
      <c r="H3" s="19" t="s">
        <v>47</v>
      </c>
      <c r="I3" s="19" t="s">
        <v>58</v>
      </c>
    </row>
    <row r="4" spans="2:9" x14ac:dyDescent="0.25">
      <c r="B4" s="1" t="s">
        <v>0</v>
      </c>
      <c r="C4" s="1" t="s">
        <v>17</v>
      </c>
      <c r="D4" s="1" t="s">
        <v>18</v>
      </c>
      <c r="E4" s="1" t="s">
        <v>19</v>
      </c>
      <c r="G4" s="5" t="s">
        <v>8</v>
      </c>
      <c r="H4" s="6">
        <f>VLOOKUP($H$3,Materialdaten!C4:H24,2,0)</f>
        <v>146</v>
      </c>
    </row>
    <row r="5" spans="2:9" x14ac:dyDescent="0.25">
      <c r="B5" s="1" t="s">
        <v>20</v>
      </c>
      <c r="C5" s="11">
        <v>20</v>
      </c>
      <c r="D5" s="11">
        <f>C5</f>
        <v>20</v>
      </c>
      <c r="E5" s="12">
        <f>D5</f>
        <v>20</v>
      </c>
      <c r="G5" s="5" t="s">
        <v>16</v>
      </c>
      <c r="H5" s="6">
        <f>VLOOKUP($H$3,Materialdaten!C4:H25,3,0)</f>
        <v>340</v>
      </c>
    </row>
    <row r="6" spans="2:9" x14ac:dyDescent="0.25">
      <c r="B6" s="1" t="s">
        <v>15</v>
      </c>
      <c r="C6" s="11">
        <f>$H$6-$H$11*$H$6</f>
        <v>150</v>
      </c>
      <c r="D6" s="11">
        <f>$H$6-$H$12*$H$6</f>
        <v>270</v>
      </c>
      <c r="E6" s="13">
        <f>D6-(D6-C6)/2</f>
        <v>210</v>
      </c>
      <c r="G6" s="5" t="s">
        <v>9</v>
      </c>
      <c r="H6" s="6">
        <f>VLOOKUP($H$3,Materialdaten!C4:H24,4,0)</f>
        <v>300</v>
      </c>
    </row>
    <row r="7" spans="2:9" x14ac:dyDescent="0.25">
      <c r="B7" s="1" t="s">
        <v>2</v>
      </c>
      <c r="C7" s="11">
        <f>H6+$H$14*H6</f>
        <v>300</v>
      </c>
      <c r="D7" s="11">
        <f>H6+$H$15*H6</f>
        <v>450</v>
      </c>
      <c r="E7" s="13">
        <f t="shared" ref="E7:E12" si="0">D7-(D7-C7)/2</f>
        <v>375</v>
      </c>
      <c r="G7" s="5" t="s">
        <v>10</v>
      </c>
      <c r="H7" s="6" t="str">
        <f>VLOOKUP($H$3,Materialdaten!C4:H24,5,0)</f>
        <v>Teilkristallin</v>
      </c>
    </row>
    <row r="8" spans="2:9" x14ac:dyDescent="0.25">
      <c r="B8" s="1" t="s">
        <v>3</v>
      </c>
      <c r="C8" s="11">
        <f>IF($H$10="peak",(($C$11-$C$7)/4+C7),IF($H$10="steigend",(($C$12-$C$7)/5)+C7,IF(H10="konstant",C12,0)))</f>
        <v>319.76249999999999</v>
      </c>
      <c r="D8" s="11">
        <f>IF($H$10="peak",(($D$11-$D$7)/4+D7),IF($H$10="steigend",(($D$12-$D$7)/5)+D7,IF(H10="konstant",D12,0)))</f>
        <v>447.22500000000002</v>
      </c>
      <c r="E8" s="13">
        <f t="shared" si="0"/>
        <v>383.49374999999998</v>
      </c>
      <c r="G8" s="5" t="s">
        <v>34</v>
      </c>
      <c r="H8" s="6">
        <f>VLOOKUP($H$3,Materialdaten!C4:H24,6,0)</f>
        <v>380</v>
      </c>
    </row>
    <row r="9" spans="2:9" x14ac:dyDescent="0.25">
      <c r="B9" s="1" t="s">
        <v>4</v>
      </c>
      <c r="C9" s="11">
        <f>IF($H$10="peak",(($C$11-$C$7)/4+C8),IF($H$10="steigend",(($C$12-$C$7)/5)+C8,IF(H10="konstant",C12,0)))</f>
        <v>339.52499999999998</v>
      </c>
      <c r="D9" s="11">
        <f>IF($H$10="peak",(($D$11-$D$7)/4+D8),IF($H$10="steigend",(($D$12-$D$7)/5)+D8,IF(H10="konstant",D12,0)))</f>
        <v>444.45000000000005</v>
      </c>
      <c r="E9" s="13">
        <f t="shared" si="0"/>
        <v>391.98750000000001</v>
      </c>
      <c r="G9" s="5"/>
      <c r="H9" s="6"/>
    </row>
    <row r="10" spans="2:9" ht="18.75" x14ac:dyDescent="0.25">
      <c r="B10" s="1" t="s">
        <v>5</v>
      </c>
      <c r="C10" s="11">
        <f>IF($H$10="peak",(($C$11-$C$7)/4+C9),IF($H$10="steigend",(($C$12-$C$7)/5)+C9,IF(H10="konstant",C12,0)))</f>
        <v>359.28749999999997</v>
      </c>
      <c r="D10" s="11">
        <f>IF($H$10="peak",(($D$11-$D$7)/4+D9),IF($H$10="steigend",(($D$12-$D$7)/5)+D9,IF(H10="konstant",D12,0)))</f>
        <v>441.67500000000007</v>
      </c>
      <c r="E10" s="13">
        <f t="shared" si="0"/>
        <v>400.48125000000005</v>
      </c>
      <c r="G10" s="2" t="s">
        <v>22</v>
      </c>
      <c r="H10" s="19" t="s">
        <v>23</v>
      </c>
      <c r="I10" s="19" t="s">
        <v>59</v>
      </c>
    </row>
    <row r="11" spans="2:9" x14ac:dyDescent="0.25">
      <c r="B11" s="1" t="s">
        <v>6</v>
      </c>
      <c r="C11" s="11">
        <f>IF($H$10="peak",C12+C12*H17,IF($H$10="steigend",(($C$12-$C$7)/5)+C10,IF(H10="konstant",C12,0)))</f>
        <v>379.05</v>
      </c>
      <c r="D11" s="11">
        <f>IF($H$10="peak",D12+D12*H18,IF($H$10="steigend",(($D$12-$D$7)/5)+D10,IF(H10="konstant",D12,0)))</f>
        <v>438.9</v>
      </c>
      <c r="E11" s="13">
        <f t="shared" si="0"/>
        <v>408.97500000000002</v>
      </c>
      <c r="G11" s="5" t="s">
        <v>26</v>
      </c>
      <c r="H11" s="15">
        <v>0.5</v>
      </c>
      <c r="I11" t="s">
        <v>28</v>
      </c>
    </row>
    <row r="12" spans="2:9" x14ac:dyDescent="0.25">
      <c r="B12" s="1" t="s">
        <v>7</v>
      </c>
      <c r="C12" s="11">
        <f>H8-H8*H20</f>
        <v>361</v>
      </c>
      <c r="D12" s="11">
        <f>H8+H8*H21</f>
        <v>399</v>
      </c>
      <c r="E12" s="14">
        <f t="shared" si="0"/>
        <v>380</v>
      </c>
      <c r="G12" s="5" t="s">
        <v>27</v>
      </c>
      <c r="H12" s="15">
        <v>0.1</v>
      </c>
    </row>
    <row r="13" spans="2:9" x14ac:dyDescent="0.25">
      <c r="G13" s="5"/>
      <c r="H13" s="16"/>
    </row>
    <row r="14" spans="2:9" x14ac:dyDescent="0.25">
      <c r="G14" s="5" t="s">
        <v>30</v>
      </c>
      <c r="H14" s="15">
        <v>0</v>
      </c>
      <c r="I14" t="s">
        <v>29</v>
      </c>
    </row>
    <row r="15" spans="2:9" x14ac:dyDescent="0.25">
      <c r="G15" s="5" t="s">
        <v>31</v>
      </c>
      <c r="H15" s="15">
        <v>0.5</v>
      </c>
    </row>
    <row r="16" spans="2:9" x14ac:dyDescent="0.25">
      <c r="G16" s="5"/>
      <c r="H16" s="16"/>
    </row>
    <row r="17" spans="7:9" x14ac:dyDescent="0.25">
      <c r="G17" s="5" t="s">
        <v>32</v>
      </c>
      <c r="H17" s="15">
        <v>0.05</v>
      </c>
      <c r="I17" t="s">
        <v>37</v>
      </c>
    </row>
    <row r="18" spans="7:9" x14ac:dyDescent="0.25">
      <c r="G18" s="5" t="s">
        <v>33</v>
      </c>
      <c r="H18" s="15">
        <v>0.1</v>
      </c>
      <c r="I18" t="s">
        <v>38</v>
      </c>
    </row>
    <row r="19" spans="7:9" x14ac:dyDescent="0.25">
      <c r="G19" s="5"/>
      <c r="H19" s="16"/>
    </row>
    <row r="20" spans="7:9" x14ac:dyDescent="0.25">
      <c r="G20" s="5" t="s">
        <v>35</v>
      </c>
      <c r="H20" s="15">
        <v>0.05</v>
      </c>
      <c r="I20" t="s">
        <v>39</v>
      </c>
    </row>
    <row r="21" spans="7:9" x14ac:dyDescent="0.25">
      <c r="G21" s="5" t="s">
        <v>36</v>
      </c>
      <c r="H21" s="15">
        <v>0.05</v>
      </c>
      <c r="I21" t="s">
        <v>40</v>
      </c>
    </row>
  </sheetData>
  <mergeCells count="1">
    <mergeCell ref="C3:D3"/>
  </mergeCells>
  <pageMargins left="0.7" right="0.7" top="0.78740157499999996" bottom="0.78740157499999996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Materialdaten!$K$4:$K$6</xm:f>
          </x14:formula1>
          <xm:sqref>H10</xm:sqref>
        </x14:dataValidation>
        <x14:dataValidation type="list" allowBlank="1" showInputMessage="1" showErrorMessage="1">
          <x14:formula1>
            <xm:f>Materialdaten!$C$4:$C$21</xm:f>
          </x14:formula1>
          <xm:sqref>H3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27"/>
  <sheetViews>
    <sheetView topLeftCell="B1" workbookViewId="0">
      <selection activeCell="E4" sqref="E4"/>
    </sheetView>
  </sheetViews>
  <sheetFormatPr baseColWidth="10" defaultRowHeight="15" x14ac:dyDescent="0.25"/>
  <cols>
    <col min="7" max="7" width="21.42578125" customWidth="1"/>
    <col min="8" max="8" width="15.28515625" customWidth="1"/>
  </cols>
  <sheetData>
    <row r="3" spans="3:19" ht="104.25" x14ac:dyDescent="0.25">
      <c r="C3" s="3"/>
      <c r="D3" s="3" t="s">
        <v>51</v>
      </c>
      <c r="E3" s="3" t="s">
        <v>50</v>
      </c>
      <c r="F3" s="3" t="s">
        <v>52</v>
      </c>
      <c r="G3" s="3" t="s">
        <v>12</v>
      </c>
      <c r="H3" s="3" t="s">
        <v>53</v>
      </c>
      <c r="K3" s="10" t="s">
        <v>22</v>
      </c>
      <c r="L3" s="10" t="s">
        <v>26</v>
      </c>
      <c r="M3" s="10" t="s">
        <v>27</v>
      </c>
      <c r="N3" s="10" t="s">
        <v>30</v>
      </c>
      <c r="O3" s="10" t="s">
        <v>31</v>
      </c>
      <c r="P3" s="10" t="s">
        <v>32</v>
      </c>
      <c r="Q3" s="10" t="s">
        <v>33</v>
      </c>
      <c r="R3" s="10" t="s">
        <v>35</v>
      </c>
      <c r="S3" s="10" t="s">
        <v>36</v>
      </c>
    </row>
    <row r="4" spans="3:19" x14ac:dyDescent="0.25">
      <c r="C4" s="3" t="s">
        <v>56</v>
      </c>
      <c r="D4" s="18">
        <v>-70</v>
      </c>
      <c r="E4" s="18">
        <v>130</v>
      </c>
      <c r="F4" s="18">
        <v>70</v>
      </c>
      <c r="G4" s="18" t="s">
        <v>13</v>
      </c>
      <c r="H4" s="18">
        <v>190</v>
      </c>
      <c r="K4" s="3" t="s">
        <v>23</v>
      </c>
      <c r="L4" s="7">
        <v>0.5</v>
      </c>
      <c r="M4" s="7">
        <v>0.1</v>
      </c>
      <c r="N4" s="7">
        <v>0</v>
      </c>
      <c r="O4" s="7">
        <v>0.5</v>
      </c>
      <c r="P4" s="7">
        <v>0.05</v>
      </c>
      <c r="Q4" s="7">
        <v>0.1</v>
      </c>
      <c r="R4" s="7">
        <v>0.05</v>
      </c>
      <c r="S4" s="7">
        <v>0.05</v>
      </c>
    </row>
    <row r="5" spans="3:19" x14ac:dyDescent="0.25">
      <c r="C5" s="3" t="s">
        <v>57</v>
      </c>
      <c r="D5" s="18">
        <v>-60</v>
      </c>
      <c r="E5" s="18">
        <v>165</v>
      </c>
      <c r="F5" s="18">
        <v>131</v>
      </c>
      <c r="G5" s="18" t="s">
        <v>13</v>
      </c>
      <c r="H5" s="18">
        <v>290</v>
      </c>
      <c r="K5" s="3" t="s">
        <v>24</v>
      </c>
      <c r="L5" s="7">
        <v>0.5</v>
      </c>
      <c r="M5" s="7">
        <v>0.1</v>
      </c>
      <c r="N5" s="7">
        <v>0</v>
      </c>
      <c r="O5" s="7">
        <v>0.5</v>
      </c>
      <c r="P5" s="7">
        <v>0</v>
      </c>
      <c r="Q5" s="7">
        <v>0</v>
      </c>
      <c r="R5" s="7">
        <v>0.05</v>
      </c>
      <c r="S5" s="7">
        <v>0.05</v>
      </c>
    </row>
    <row r="6" spans="3:19" x14ac:dyDescent="0.25">
      <c r="C6" s="3" t="s">
        <v>41</v>
      </c>
      <c r="D6" s="18">
        <v>-65</v>
      </c>
      <c r="E6" s="18">
        <v>145</v>
      </c>
      <c r="F6" s="18">
        <v>100</v>
      </c>
      <c r="G6" s="18" t="s">
        <v>13</v>
      </c>
      <c r="H6" s="18">
        <v>240</v>
      </c>
      <c r="K6" s="3" t="s">
        <v>25</v>
      </c>
      <c r="L6" s="7">
        <v>0.5</v>
      </c>
      <c r="M6" s="7">
        <v>0.1</v>
      </c>
      <c r="N6" s="7">
        <v>0</v>
      </c>
      <c r="O6" s="7">
        <v>0.5</v>
      </c>
      <c r="P6" s="7">
        <v>0</v>
      </c>
      <c r="Q6" s="7">
        <v>0</v>
      </c>
      <c r="R6" s="7">
        <v>0.05</v>
      </c>
      <c r="S6" s="7">
        <v>0.05</v>
      </c>
    </row>
    <row r="7" spans="3:19" x14ac:dyDescent="0.25">
      <c r="C7" s="3" t="s">
        <v>42</v>
      </c>
      <c r="D7" s="18">
        <v>-10</v>
      </c>
      <c r="E7" s="18">
        <v>160</v>
      </c>
      <c r="F7" s="18">
        <v>85</v>
      </c>
      <c r="G7" s="18" t="s">
        <v>13</v>
      </c>
      <c r="H7" s="18">
        <v>185</v>
      </c>
    </row>
    <row r="8" spans="3:19" x14ac:dyDescent="0.25">
      <c r="C8" s="3" t="s">
        <v>43</v>
      </c>
      <c r="D8" s="18">
        <v>0</v>
      </c>
      <c r="E8" s="18">
        <v>166</v>
      </c>
      <c r="F8" s="18">
        <v>157</v>
      </c>
      <c r="G8" s="18" t="s">
        <v>13</v>
      </c>
      <c r="H8" s="18">
        <v>285</v>
      </c>
    </row>
    <row r="9" spans="3:19" x14ac:dyDescent="0.25">
      <c r="C9" s="3" t="s">
        <v>44</v>
      </c>
      <c r="D9" s="18">
        <v>10</v>
      </c>
      <c r="E9" s="18">
        <v>163</v>
      </c>
      <c r="F9" s="18">
        <v>115</v>
      </c>
      <c r="G9" s="18" t="s">
        <v>14</v>
      </c>
      <c r="H9" s="18">
        <v>250</v>
      </c>
    </row>
    <row r="10" spans="3:19" x14ac:dyDescent="0.25">
      <c r="C10" s="3" t="s">
        <v>11</v>
      </c>
      <c r="D10" s="18">
        <v>75</v>
      </c>
      <c r="E10" s="18">
        <v>0</v>
      </c>
      <c r="F10" s="18">
        <v>80</v>
      </c>
      <c r="G10" s="18" t="s">
        <v>14</v>
      </c>
      <c r="H10" s="18">
        <v>180</v>
      </c>
    </row>
    <row r="11" spans="3:19" x14ac:dyDescent="0.25">
      <c r="C11" s="3" t="s">
        <v>45</v>
      </c>
      <c r="D11" s="18">
        <v>50</v>
      </c>
      <c r="E11" s="18">
        <v>223</v>
      </c>
      <c r="F11" s="18">
        <v>180</v>
      </c>
      <c r="G11" s="18" t="s">
        <v>13</v>
      </c>
      <c r="H11" s="18">
        <v>260</v>
      </c>
    </row>
    <row r="12" spans="3:19" x14ac:dyDescent="0.25">
      <c r="C12" s="3" t="s">
        <v>46</v>
      </c>
      <c r="D12" s="18">
        <v>145</v>
      </c>
      <c r="E12" s="18">
        <v>0</v>
      </c>
      <c r="F12" s="18">
        <v>140</v>
      </c>
      <c r="G12" s="18" t="s">
        <v>14</v>
      </c>
      <c r="H12" s="18">
        <v>300</v>
      </c>
    </row>
    <row r="13" spans="3:19" x14ac:dyDescent="0.25">
      <c r="C13" s="3" t="s">
        <v>47</v>
      </c>
      <c r="D13" s="18">
        <v>146</v>
      </c>
      <c r="E13" s="18">
        <v>340</v>
      </c>
      <c r="F13" s="18">
        <v>300</v>
      </c>
      <c r="G13" s="18" t="s">
        <v>13</v>
      </c>
      <c r="H13" s="18">
        <v>380</v>
      </c>
    </row>
    <row r="14" spans="3:19" x14ac:dyDescent="0.25">
      <c r="C14" s="3" t="s">
        <v>48</v>
      </c>
      <c r="D14" s="18">
        <v>120</v>
      </c>
      <c r="E14" s="18">
        <v>0</v>
      </c>
      <c r="F14" s="18">
        <v>95</v>
      </c>
      <c r="G14" s="18" t="s">
        <v>54</v>
      </c>
      <c r="H14" s="18">
        <v>230</v>
      </c>
    </row>
    <row r="15" spans="3:19" x14ac:dyDescent="0.25">
      <c r="C15" s="3" t="s">
        <v>49</v>
      </c>
      <c r="D15" s="18">
        <v>65</v>
      </c>
      <c r="E15" s="18">
        <v>215</v>
      </c>
      <c r="F15" s="18">
        <v>200</v>
      </c>
      <c r="G15" s="18" t="s">
        <v>13</v>
      </c>
      <c r="H15" s="18">
        <v>260</v>
      </c>
    </row>
    <row r="16" spans="3:19" x14ac:dyDescent="0.25">
      <c r="C16" s="3"/>
      <c r="D16" s="4"/>
      <c r="E16" s="4"/>
      <c r="F16" s="4"/>
      <c r="G16" s="4"/>
      <c r="H16" s="4"/>
    </row>
    <row r="17" spans="3:13" x14ac:dyDescent="0.25">
      <c r="C17" s="3"/>
      <c r="D17" s="4"/>
      <c r="E17" s="4"/>
      <c r="F17" s="4"/>
      <c r="G17" s="4"/>
      <c r="H17" s="4"/>
      <c r="K17" s="8"/>
      <c r="L17" s="9"/>
      <c r="M17" s="8"/>
    </row>
    <row r="18" spans="3:13" x14ac:dyDescent="0.25">
      <c r="C18" s="3"/>
      <c r="D18" s="4"/>
      <c r="E18" s="4"/>
      <c r="F18" s="4"/>
      <c r="G18" s="4"/>
      <c r="H18" s="4"/>
      <c r="K18" s="8"/>
      <c r="L18" s="9"/>
      <c r="M18" s="8"/>
    </row>
    <row r="19" spans="3:13" x14ac:dyDescent="0.25">
      <c r="C19" s="3"/>
      <c r="D19" s="4"/>
      <c r="E19" s="4"/>
      <c r="F19" s="4"/>
      <c r="G19" s="4"/>
      <c r="H19" s="4"/>
      <c r="K19" s="8"/>
      <c r="L19" s="8"/>
      <c r="M19" s="8"/>
    </row>
    <row r="20" spans="3:13" x14ac:dyDescent="0.25">
      <c r="C20" s="3"/>
      <c r="D20" s="4"/>
      <c r="E20" s="4"/>
      <c r="F20" s="4"/>
      <c r="G20" s="4"/>
      <c r="H20" s="4"/>
      <c r="K20" s="8"/>
      <c r="L20" s="9"/>
      <c r="M20" s="8"/>
    </row>
    <row r="21" spans="3:13" x14ac:dyDescent="0.25">
      <c r="C21" s="3"/>
      <c r="D21" s="4"/>
      <c r="E21" s="4"/>
      <c r="F21" s="4"/>
      <c r="G21" s="4"/>
      <c r="H21" s="4"/>
      <c r="K21" s="8"/>
      <c r="L21" s="9"/>
      <c r="M21" s="8"/>
    </row>
    <row r="22" spans="3:13" x14ac:dyDescent="0.25">
      <c r="C22" s="3"/>
      <c r="D22" s="4"/>
      <c r="E22" s="4"/>
      <c r="F22" s="4"/>
      <c r="G22" s="4"/>
      <c r="H22" s="4"/>
      <c r="K22" s="8"/>
      <c r="L22" s="8"/>
      <c r="M22" s="8"/>
    </row>
    <row r="23" spans="3:13" x14ac:dyDescent="0.25">
      <c r="C23" s="3"/>
      <c r="D23" s="4"/>
      <c r="E23" s="4"/>
      <c r="F23" s="4"/>
      <c r="G23" s="4"/>
      <c r="H23" s="4"/>
      <c r="K23" s="8"/>
      <c r="L23" s="9"/>
      <c r="M23" s="8"/>
    </row>
    <row r="24" spans="3:13" x14ac:dyDescent="0.25">
      <c r="C24" s="3"/>
      <c r="D24" s="4"/>
      <c r="E24" s="4"/>
      <c r="F24" s="4"/>
      <c r="G24" s="4"/>
      <c r="H24" s="4"/>
      <c r="K24" s="8"/>
      <c r="L24" s="9"/>
      <c r="M24" s="8"/>
    </row>
    <row r="25" spans="3:13" x14ac:dyDescent="0.25">
      <c r="C25" s="3"/>
      <c r="D25" s="4"/>
      <c r="E25" s="4"/>
      <c r="F25" s="4"/>
      <c r="G25" s="4"/>
      <c r="H25" s="4"/>
      <c r="K25" s="8"/>
      <c r="L25" s="8"/>
      <c r="M25" s="8"/>
    </row>
    <row r="26" spans="3:13" x14ac:dyDescent="0.25">
      <c r="C26" s="3"/>
      <c r="D26" s="4"/>
      <c r="E26" s="4"/>
      <c r="F26" s="4"/>
      <c r="G26" s="4"/>
      <c r="H26" s="4"/>
      <c r="K26" s="8"/>
      <c r="L26" s="9"/>
      <c r="M26" s="8"/>
    </row>
    <row r="27" spans="3:13" x14ac:dyDescent="0.25">
      <c r="G27" t="s">
        <v>55</v>
      </c>
      <c r="K27" s="8"/>
      <c r="L27" s="9"/>
      <c r="M27" s="8"/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Zonentemperaturen</vt:lpstr>
      <vt:lpstr>Materialdaten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Saul</dc:creator>
  <cp:lastModifiedBy>K. Saul</cp:lastModifiedBy>
  <dcterms:created xsi:type="dcterms:W3CDTF">2018-08-01T12:27:59Z</dcterms:created>
  <dcterms:modified xsi:type="dcterms:W3CDTF">2018-08-02T09:17:04Z</dcterms:modified>
</cp:coreProperties>
</file>